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97" activeTab="1"/>
  </bookViews>
  <sheets>
    <sheet name="专项债市级" sheetId="2" r:id="rId1"/>
    <sheet name="专项债区县" sheetId="13" r:id="rId2"/>
    <sheet name="专项债收支安排" sheetId="8" r:id="rId3"/>
    <sheet name="调整基金预算" sheetId="11" r:id="rId4"/>
  </sheets>
  <definedNames>
    <definedName name="_xlnm._FilterDatabase" localSheetId="0" hidden="1">专项债市级!$A$4:$H$42</definedName>
    <definedName name="_xlnm._FilterDatabase" localSheetId="1" hidden="1">专项债区县!$A$4:$G$15</definedName>
    <definedName name="_xlnm.Print_Area" localSheetId="3">调整基金预算!$A$1:$J$23</definedName>
    <definedName name="_xlnm.Print_Titles" localSheetId="1">专项债区县!$1:$4</definedName>
    <definedName name="_xlnm.Print_Titles" localSheetId="0">专项债市级!$1:$4</definedName>
    <definedName name="_xlnm.Print_Area" localSheetId="1">专项债区县!$A$1:$G$15</definedName>
    <definedName name="_xlnm.Print_Area" localSheetId="0">专项债市级!$A$1:$H$42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J1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未央项目调减2亿元</t>
        </r>
      </text>
    </comment>
  </commentList>
</comments>
</file>

<file path=xl/sharedStrings.xml><?xml version="1.0" encoding="utf-8"?>
<sst xmlns="http://schemas.openxmlformats.org/spreadsheetml/2006/main" count="348" uniqueCount="200">
  <si>
    <t>附表1</t>
  </si>
  <si>
    <t>2022年西安市市级第二批新增地方政府专项债券安排表（草案）</t>
  </si>
  <si>
    <t>单位：万元</t>
  </si>
  <si>
    <t>数字</t>
  </si>
  <si>
    <t>级次</t>
  </si>
  <si>
    <t>专项债券品种</t>
  </si>
  <si>
    <t>主管部门</t>
  </si>
  <si>
    <t>项目单位</t>
  </si>
  <si>
    <t>项目名称</t>
  </si>
  <si>
    <t>分配额度</t>
  </si>
  <si>
    <t>功能科目</t>
  </si>
  <si>
    <t>市级合计</t>
  </si>
  <si>
    <t>市本级小计</t>
  </si>
  <si>
    <t>市本级</t>
  </si>
  <si>
    <t>社会事业专项债券</t>
  </si>
  <si>
    <t>西安市卫生健康委员会</t>
  </si>
  <si>
    <t>西安市人民医院</t>
  </si>
  <si>
    <t>西安市人民医院区中建设医疗设备购置项目</t>
  </si>
  <si>
    <t>西安市第三医院</t>
  </si>
  <si>
    <t>西安市第三医院二期扩建项目</t>
  </si>
  <si>
    <t>西安市第一医院</t>
  </si>
  <si>
    <t>西安市第一医院迁建项目（设备购置）</t>
  </si>
  <si>
    <t>西安市第八医院</t>
  </si>
  <si>
    <t>西安市第八医院新院区</t>
  </si>
  <si>
    <t>保障性安居工程专项债券</t>
  </si>
  <si>
    <t>西安市住房与城乡建设局</t>
  </si>
  <si>
    <t>西安市安居建设管理集团有限公司</t>
  </si>
  <si>
    <t>经开泾渭路公租房项目</t>
  </si>
  <si>
    <t>西安市住房和城乡建设局</t>
  </si>
  <si>
    <t>浐灞三路公租房项目（保障租赁型）</t>
  </si>
  <si>
    <t>农林水专项债券</t>
  </si>
  <si>
    <t>西安市水务局</t>
  </si>
  <si>
    <t>西安市水务集团</t>
  </si>
  <si>
    <t>西安市西南郊水厂二期一阶段工程</t>
  </si>
  <si>
    <t>生态环保专项债券</t>
  </si>
  <si>
    <t>西安清漪环保科技有限公司</t>
  </si>
  <si>
    <t>高陵污泥焚烧处置厂工程</t>
  </si>
  <si>
    <t>市政及产业园区基础设施专项债券</t>
  </si>
  <si>
    <t>西安市城市管理和综合执法局</t>
  </si>
  <si>
    <t>西安秦华燃气集团有限公司</t>
  </si>
  <si>
    <t>西安市燃气安全排查整治燃气管道隐患整改工程</t>
  </si>
  <si>
    <t>开发区小计</t>
  </si>
  <si>
    <t>西咸新区</t>
  </si>
  <si>
    <t>西咸新区本级</t>
  </si>
  <si>
    <t>交通基础设施专项债券</t>
  </si>
  <si>
    <t>陕西省西咸新区轨道交通建设办公室</t>
  </si>
  <si>
    <t>西咸新区轨道交通投资建设有限公司</t>
  </si>
  <si>
    <t>西安地铁16号线一期工程项目</t>
  </si>
  <si>
    <t>空港新城</t>
  </si>
  <si>
    <t>陕西省西咸新区空港新城管理委员会</t>
  </si>
  <si>
    <t>陕西空港自贸产业发展有限公司</t>
  </si>
  <si>
    <t>自贸蓝湾一区产业园项目</t>
  </si>
  <si>
    <t>陕西长安现代产业发展有限公司</t>
  </si>
  <si>
    <t>临空智慧云港（二期）</t>
  </si>
  <si>
    <t>保障性安居工程</t>
  </si>
  <si>
    <t>陕西省西咸新区空港新城房屋管理和保障房管理中心</t>
  </si>
  <si>
    <t>西咸新区空港新城阳光里棚户区改造（六期）项目（东区）</t>
  </si>
  <si>
    <t>西咸新区空港新城阳光里棚户区改造（四期）项目（东区）</t>
  </si>
  <si>
    <t>西咸新区空港新城阳光里棚户区改造（五期）项目（东区）</t>
  </si>
  <si>
    <t>沣东新城</t>
  </si>
  <si>
    <t>陕西省西咸新区沣东新城管理委员会</t>
  </si>
  <si>
    <t>西安统筹科技发展有限公司</t>
  </si>
  <si>
    <t>沣东国际智能科创园</t>
  </si>
  <si>
    <t>陕西省西咸新区沣东新城开发建设部</t>
  </si>
  <si>
    <t>陕西沣渭水务有限公司</t>
  </si>
  <si>
    <t>沣东水厂及沣皂水源地迁建项目</t>
  </si>
  <si>
    <t>陕西省西咸新区沣东新城城改事务中心</t>
  </si>
  <si>
    <t>沣镐七里镇东里DK4</t>
  </si>
  <si>
    <t>秦汉新城</t>
  </si>
  <si>
    <t>陕西省西咸新区秦汉新城开发建设部</t>
  </si>
  <si>
    <t>陕西西咸新区秦汉新城天汉投资有限公司</t>
  </si>
  <si>
    <t>陕西省西咸新区秦汉新城秦风佳苑安居小区（南区）项目</t>
  </si>
  <si>
    <t>沣西新城</t>
  </si>
  <si>
    <t>西咸新区自然资源和规划局（沣西）工作部</t>
  </si>
  <si>
    <t>陕西西咸新区沣西发展集团有限公司</t>
  </si>
  <si>
    <t>沣西新城江渡新苑（二期）棚户区改造项目</t>
  </si>
  <si>
    <t>沣西新城江东新苑棚户区改造项目</t>
  </si>
  <si>
    <t>沣西新城丰泽新苑棚户区改造项目</t>
  </si>
  <si>
    <t>沣西新城宋康新苑棚户区改造项目</t>
  </si>
  <si>
    <t>泾河新城</t>
  </si>
  <si>
    <t>陕西省西咸新区泾河新城管理委员会</t>
  </si>
  <si>
    <t>陕西西咸新区泾河新城城市建设投资有限公司</t>
  </si>
  <si>
    <t>泾河新城锦樾坊</t>
  </si>
  <si>
    <t>泾河新城泾干片区棚户区改造项目一期</t>
  </si>
  <si>
    <t>陕西西咸新区泾河新城地产开发有限公司</t>
  </si>
  <si>
    <t>泾河新城瀛洲新苑棚户区改造项目三期</t>
  </si>
  <si>
    <t>高新区</t>
  </si>
  <si>
    <t>市政和产业园区基础设施专项债券</t>
  </si>
  <si>
    <t>西安高新技术产业开发区管理委员会</t>
  </si>
  <si>
    <t>西安高新区草堂基地公共配套开发有限公司</t>
  </si>
  <si>
    <t>西安高新区草堂科技产业基地科创园二期二区项目</t>
  </si>
  <si>
    <t>西安高科投资有限责任公司</t>
  </si>
  <si>
    <t>高科智慧园二期项目</t>
  </si>
  <si>
    <t>西安高新区市政配套建设有限公司</t>
  </si>
  <si>
    <t>高新区综合管廊建设项目</t>
  </si>
  <si>
    <t>西安高新增材制造小镇发展有限公司</t>
  </si>
  <si>
    <t>西安高新增材制造产业园区项目</t>
  </si>
  <si>
    <t>西安高新技术产业开发区财政金融局</t>
  </si>
  <si>
    <t>西安市高新区城市客厅新能源开发有限公司</t>
  </si>
  <si>
    <t>西安高新区中央创新区6#能源站项目</t>
  </si>
  <si>
    <t>西安高新区污水处理有限公司</t>
  </si>
  <si>
    <t>西安高新区第二污水处理厂扩建工程</t>
  </si>
  <si>
    <t>曲江新区</t>
  </si>
  <si>
    <t>西安曲江大明宫遗址区保护改造办公室</t>
  </si>
  <si>
    <t>西安市兴庆宫公园</t>
  </si>
  <si>
    <t>唐兴庆宫公园综合提升项目</t>
  </si>
  <si>
    <t>航空基地</t>
  </si>
  <si>
    <t>西安阎良国家航空高技术产业基地管理委员会</t>
  </si>
  <si>
    <t>西安航空城产业园运营管理有限公司</t>
  </si>
  <si>
    <t>航空城·智汇谷</t>
  </si>
  <si>
    <t>西安航基科技孵化器有限公司</t>
  </si>
  <si>
    <t>航空智能装备制造产业园</t>
  </si>
  <si>
    <t>附表2</t>
  </si>
  <si>
    <t>2022年西安市区县第二批新增地方政府专项债券安排表（草案）</t>
  </si>
  <si>
    <t>区县合计</t>
  </si>
  <si>
    <t>碑林区</t>
  </si>
  <si>
    <t>西安市碑林区东关地区综合改造管理委员会</t>
  </si>
  <si>
    <t>西安市碑林区全民健身中心</t>
  </si>
  <si>
    <t>雁塔区</t>
  </si>
  <si>
    <t>西安市雁塔区住房和城乡建设局</t>
  </si>
  <si>
    <t>西安市雁塔区城建投资有限公司</t>
  </si>
  <si>
    <t>雁塔区2022年老旧小区改造项目（东新商住大厦、省建六公司等10个小区）</t>
  </si>
  <si>
    <t>灞桥区</t>
  </si>
  <si>
    <t>西安市灞桥区国有资产管理局</t>
  </si>
  <si>
    <t>西安市灞桥投资控股集团有限公司</t>
  </si>
  <si>
    <t>红旗、延河等十一个老旧小区改造项目</t>
  </si>
  <si>
    <t>阎良区</t>
  </si>
  <si>
    <t>西安市阎良经济开发区管理委员会</t>
  </si>
  <si>
    <t>西安市阎良经济开发区展腾建设发展有限公司</t>
  </si>
  <si>
    <t>西安市阎良区新型工业园区基础设施项目</t>
  </si>
  <si>
    <t>农林水利专项债券</t>
  </si>
  <si>
    <t>西安市阎良区水务局</t>
  </si>
  <si>
    <t>西安市阎良区西片区农村安全饮水工程建设管理处</t>
  </si>
  <si>
    <t>西安市阎良区西片区农村安全饮水工程</t>
  </si>
  <si>
    <t>西安市阎良区城中村和棚户区改造事务中心</t>
  </si>
  <si>
    <t>西安市阎良区城市发展建设投资集团有限责任公司</t>
  </si>
  <si>
    <t>西安市阎良区新跃村（安芦组）棚户区改造项目</t>
  </si>
  <si>
    <t>蓝田县</t>
  </si>
  <si>
    <t>西安市蓝田县住房和城乡建设局</t>
  </si>
  <si>
    <t>西安蓝田城市建设发展有限公司</t>
  </si>
  <si>
    <t>蓝田县2022年老旧小区改造项目</t>
  </si>
  <si>
    <t>西安市蓝田县水务局</t>
  </si>
  <si>
    <t>蓝田县城乡供水有限公司</t>
  </si>
  <si>
    <t>蓝田县西川片区供水工程</t>
  </si>
  <si>
    <t>鄠邑区</t>
  </si>
  <si>
    <t>西安市沣京工业园管理委员会</t>
  </si>
  <si>
    <t>西安沣京城改建设有限公司</t>
  </si>
  <si>
    <t>沣京棚户区改造工程四期项目（方家寨村）</t>
  </si>
  <si>
    <t>西安市鄠邑区住房和城乡建设局</t>
  </si>
  <si>
    <t>西安市鄠邑区住房保障中心</t>
  </si>
  <si>
    <t>凤巢保障性住房项目</t>
  </si>
  <si>
    <t>附表3</t>
  </si>
  <si>
    <t>2022年第二批新增地方政府专项债券收支安排预算表（草案）</t>
  </si>
  <si>
    <t>单位:万元</t>
  </si>
  <si>
    <t>收   入</t>
  </si>
  <si>
    <t>支   出</t>
  </si>
  <si>
    <t>科目</t>
  </si>
  <si>
    <t>全市</t>
  </si>
  <si>
    <t>西安市
市级</t>
  </si>
  <si>
    <t>※</t>
  </si>
  <si>
    <t>城乡社区支出</t>
  </si>
  <si>
    <t xml:space="preserve">   棚户区改造专项债券收入安排的支出</t>
  </si>
  <si>
    <t xml:space="preserve">     其他棚户区改造专项债券收入安排的支出</t>
  </si>
  <si>
    <t>其他支出</t>
  </si>
  <si>
    <t xml:space="preserve">  其他政府性基金及对应专项债务收入安排的支出</t>
  </si>
  <si>
    <t xml:space="preserve">    其他地方自行试点项目收益专项债券收入安排的支出</t>
  </si>
  <si>
    <t>政府性基金预算收入小计</t>
  </si>
  <si>
    <t>政府性基金预算支出小计</t>
  </si>
  <si>
    <t>转移性收入</t>
  </si>
  <si>
    <t>转移性支出</t>
  </si>
  <si>
    <t xml:space="preserve">  债务转贷收入</t>
  </si>
  <si>
    <t xml:space="preserve">  债务转贷支出</t>
  </si>
  <si>
    <t xml:space="preserve">    棚户区改造专项债券转贷收入</t>
  </si>
  <si>
    <t xml:space="preserve">    棚户区改造专项债券转贷支出</t>
  </si>
  <si>
    <t xml:space="preserve">    其他地方自行试点项目收益专项债券转贷收入</t>
  </si>
  <si>
    <t xml:space="preserve">    其他地方自行试点项目收益专项债券转贷支出</t>
  </si>
  <si>
    <t>政府性基金预算收入总计</t>
  </si>
  <si>
    <t>政府性基金预算支出总计</t>
  </si>
  <si>
    <t>附表4</t>
  </si>
  <si>
    <t>2022年政府性基金预算收支预算调整表（草案）</t>
  </si>
  <si>
    <t>收    入</t>
  </si>
  <si>
    <t>支    出</t>
  </si>
  <si>
    <t>项   目</t>
  </si>
  <si>
    <t>一、市十七届人大常委会第三次会议审议通过的调整预算数</t>
  </si>
  <si>
    <t xml:space="preserve">   （一）政府性基金预算收入</t>
  </si>
  <si>
    <t xml:space="preserve">   （一）政府性基金预算支出</t>
  </si>
  <si>
    <t xml:space="preserve">   （二）转移性收入</t>
  </si>
  <si>
    <t xml:space="preserve">   （二）转移性支出</t>
  </si>
  <si>
    <t xml:space="preserve">   （三）债务还本支出</t>
  </si>
  <si>
    <t xml:space="preserve">   （三）政府性基金预算收入总计 </t>
  </si>
  <si>
    <t xml:space="preserve">   （四）政府性基金预算支出总计 </t>
  </si>
  <si>
    <t>二、本次调整事项</t>
  </si>
  <si>
    <t xml:space="preserve">           其中：棚户区改造专项债券转贷收入</t>
  </si>
  <si>
    <t xml:space="preserve">           其中：棚户区改造专项债券转贷支出</t>
  </si>
  <si>
    <t xml:space="preserve">                 其他地方自行试点项目收益专项债券转贷收入</t>
  </si>
  <si>
    <t xml:space="preserve">                 其他地方自行试点项目收益专项债券转贷支出</t>
  </si>
  <si>
    <t xml:space="preserve">   （三）政府性基金预算收入总计</t>
  </si>
  <si>
    <t xml:space="preserve">   （三）政府性基金预算支出总计 </t>
  </si>
  <si>
    <t>三、本次调整后预算</t>
  </si>
  <si>
    <t xml:space="preserve">   （四）政府性基金预算支出总计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</si>
</sst>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0"/>
      <name val="Arial"/>
      <charset val="134"/>
    </font>
    <font>
      <sz val="20"/>
      <name val="宋体"/>
      <charset val="134"/>
      <scheme val="major"/>
    </font>
    <font>
      <b/>
      <sz val="36"/>
      <name val="宋体"/>
      <charset val="134"/>
      <scheme val="major"/>
    </font>
    <font>
      <b/>
      <sz val="22"/>
      <name val="宋体"/>
      <charset val="134"/>
    </font>
    <font>
      <sz val="22"/>
      <name val="宋体"/>
      <charset val="134"/>
    </font>
    <font>
      <sz val="2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b/>
      <sz val="20"/>
      <name val="宋体"/>
      <charset val="134"/>
      <scheme val="major"/>
    </font>
    <font>
      <b/>
      <sz val="13"/>
      <name val="宋体"/>
      <charset val="134"/>
    </font>
    <font>
      <sz val="13"/>
      <name val="宋体"/>
      <charset val="134"/>
    </font>
    <font>
      <sz val="14"/>
      <name val="宋体"/>
      <charset val="134"/>
    </font>
    <font>
      <sz val="12"/>
      <color rgb="FF000000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0" borderId="0" applyBorder="0"/>
    <xf numFmtId="0" fontId="27" fillId="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0" borderId="0" applyBorder="0"/>
    <xf numFmtId="0" fontId="33" fillId="0" borderId="0">
      <alignment vertical="center"/>
    </xf>
    <xf numFmtId="0" fontId="38" fillId="0" borderId="0"/>
    <xf numFmtId="0" fontId="7" fillId="0" borderId="0"/>
  </cellStyleXfs>
  <cellXfs count="62">
    <xf numFmtId="0" fontId="0" fillId="0" borderId="0" xfId="0">
      <alignment vertical="center"/>
    </xf>
    <xf numFmtId="0" fontId="1" fillId="0" borderId="1" xfId="53" applyFont="1" applyFill="1" applyBorder="1" applyAlignment="1"/>
    <xf numFmtId="0" fontId="1" fillId="0" borderId="0" xfId="53" applyFont="1" applyFill="1" applyAlignment="1"/>
    <xf numFmtId="0" fontId="2" fillId="0" borderId="0" xfId="53" applyFont="1" applyFill="1" applyAlignment="1">
      <alignment vertical="center"/>
    </xf>
    <xf numFmtId="0" fontId="3" fillId="0" borderId="0" xfId="53" applyFont="1" applyFill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4" fillId="0" borderId="3" xfId="53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vertical="center"/>
    </xf>
    <xf numFmtId="0" fontId="5" fillId="0" borderId="2" xfId="53" applyFont="1" applyFill="1" applyBorder="1" applyAlignment="1">
      <alignment vertical="center"/>
    </xf>
    <xf numFmtId="176" fontId="5" fillId="0" borderId="2" xfId="53" applyNumberFormat="1" applyFont="1" applyFill="1" applyBorder="1" applyAlignment="1">
      <alignment vertical="center"/>
    </xf>
    <xf numFmtId="176" fontId="5" fillId="0" borderId="2" xfId="53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4" xfId="53" applyFont="1" applyFill="1" applyBorder="1" applyAlignment="1">
      <alignment vertical="center"/>
    </xf>
    <xf numFmtId="176" fontId="5" fillId="0" borderId="2" xfId="5" applyNumberFormat="1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vertical="center"/>
    </xf>
    <xf numFmtId="0" fontId="6" fillId="0" borderId="0" xfId="53" applyFont="1" applyFill="1" applyAlignment="1">
      <alignment horizontal="right" vertical="center"/>
    </xf>
    <xf numFmtId="176" fontId="5" fillId="0" borderId="2" xfId="5" applyNumberFormat="1" applyFont="1" applyFill="1" applyBorder="1" applyAlignment="1">
      <alignment horizontal="right" vertical="center"/>
    </xf>
    <xf numFmtId="0" fontId="7" fillId="0" borderId="0" xfId="5" applyFont="1" applyFill="1" applyBorder="1" applyAlignment="1">
      <alignment vertical="center"/>
    </xf>
    <xf numFmtId="0" fontId="8" fillId="0" borderId="0" xfId="5" applyFont="1">
      <alignment vertical="center"/>
    </xf>
    <xf numFmtId="0" fontId="9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right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vertical="center"/>
    </xf>
    <xf numFmtId="176" fontId="11" fillId="0" borderId="2" xfId="53" applyNumberFormat="1" applyFont="1" applyFill="1" applyBorder="1" applyAlignment="1">
      <alignment vertical="center"/>
    </xf>
    <xf numFmtId="176" fontId="10" fillId="0" borderId="2" xfId="53" applyNumberFormat="1" applyFont="1" applyFill="1" applyBorder="1" applyAlignment="1">
      <alignment vertical="center"/>
    </xf>
    <xf numFmtId="0" fontId="11" fillId="0" borderId="2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3" fillId="0" borderId="0" xfId="47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176" fontId="17" fillId="0" borderId="2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6年地方债分科目表(1)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154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_政府债券附表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3232" xfId="53"/>
    <cellStyle name="常规 111_2020年抗疫特别国债资金安排项目备案表及绩效目标表（西安市汇总）1_2020年抗疫特别国债资金安排项目备案表及绩效目标表（西安市汇总）" xfId="54"/>
    <cellStyle name="常规 2" xfId="55"/>
    <cellStyle name="常规 4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view="pageBreakPreview" zoomScale="70" zoomScaleNormal="70" topLeftCell="A16" workbookViewId="0">
      <selection activeCell="D39" sqref="D39"/>
    </sheetView>
  </sheetViews>
  <sheetFormatPr defaultColWidth="9" defaultRowHeight="14.25" outlineLevelCol="7"/>
  <cols>
    <col min="1" max="1" width="12.125" style="35" customWidth="1"/>
    <col min="2" max="2" width="15.35" style="35" customWidth="1"/>
    <col min="3" max="3" width="33.925" style="35" customWidth="1"/>
    <col min="4" max="4" width="46.375" style="35" customWidth="1"/>
    <col min="5" max="5" width="48.875" style="35" customWidth="1"/>
    <col min="6" max="6" width="56.625" style="35" customWidth="1"/>
    <col min="7" max="7" width="17.875" style="35" customWidth="1"/>
    <col min="8" max="8" width="13.75" style="35" hidden="1" customWidth="1"/>
    <col min="9" max="16384" width="9" style="35"/>
  </cols>
  <sheetData>
    <row r="1" ht="33" customHeight="1" spans="1:2">
      <c r="A1" s="36" t="s">
        <v>0</v>
      </c>
      <c r="B1" s="36"/>
    </row>
    <row r="2" ht="51.95" customHeight="1" spans="1:7">
      <c r="A2" s="37" t="s">
        <v>1</v>
      </c>
      <c r="B2" s="37"/>
      <c r="C2" s="37"/>
      <c r="D2" s="37"/>
      <c r="E2" s="37"/>
      <c r="F2" s="37"/>
      <c r="G2" s="38"/>
    </row>
    <row r="3" ht="30" customHeight="1" spans="7:8">
      <c r="G3" s="39" t="s">
        <v>2</v>
      </c>
      <c r="H3" s="35" t="s">
        <v>3</v>
      </c>
    </row>
    <row r="4" ht="30" customHeight="1" spans="1:8">
      <c r="A4" s="40" t="s">
        <v>4</v>
      </c>
      <c r="B4" s="40"/>
      <c r="C4" s="40" t="s">
        <v>5</v>
      </c>
      <c r="D4" s="40" t="s">
        <v>6</v>
      </c>
      <c r="E4" s="40" t="s">
        <v>7</v>
      </c>
      <c r="F4" s="40" t="s">
        <v>8</v>
      </c>
      <c r="G4" s="40" t="s">
        <v>9</v>
      </c>
      <c r="H4" s="40" t="s">
        <v>10</v>
      </c>
    </row>
    <row r="5" ht="30" customHeight="1" spans="1:8">
      <c r="A5" s="40" t="s">
        <v>11</v>
      </c>
      <c r="B5" s="40"/>
      <c r="C5" s="40"/>
      <c r="D5" s="40"/>
      <c r="E5" s="40"/>
      <c r="F5" s="40"/>
      <c r="G5" s="52">
        <f>G6+G16</f>
        <v>841600</v>
      </c>
      <c r="H5" s="43"/>
    </row>
    <row r="6" ht="30" customHeight="1" spans="1:8">
      <c r="A6" s="40" t="s">
        <v>12</v>
      </c>
      <c r="B6" s="40"/>
      <c r="C6" s="40"/>
      <c r="D6" s="40"/>
      <c r="E6" s="40"/>
      <c r="F6" s="53"/>
      <c r="G6" s="52">
        <f>SUM(G7:G15)</f>
        <v>195800</v>
      </c>
      <c r="H6" s="43"/>
    </row>
    <row r="7" ht="30" customHeight="1" spans="1:8">
      <c r="A7" s="44" t="s">
        <v>13</v>
      </c>
      <c r="B7" s="44"/>
      <c r="C7" s="54" t="s">
        <v>14</v>
      </c>
      <c r="D7" s="54" t="s">
        <v>15</v>
      </c>
      <c r="E7" s="54" t="s">
        <v>16</v>
      </c>
      <c r="F7" s="46" t="s">
        <v>17</v>
      </c>
      <c r="G7" s="55">
        <v>7000</v>
      </c>
      <c r="H7" s="43">
        <v>2290402</v>
      </c>
    </row>
    <row r="8" ht="30" customHeight="1" spans="1:8">
      <c r="A8" s="44"/>
      <c r="B8" s="44"/>
      <c r="C8" s="54"/>
      <c r="D8" s="54" t="s">
        <v>15</v>
      </c>
      <c r="E8" s="54" t="s">
        <v>18</v>
      </c>
      <c r="F8" s="46" t="s">
        <v>19</v>
      </c>
      <c r="G8" s="55">
        <v>25000</v>
      </c>
      <c r="H8" s="43">
        <v>2290402</v>
      </c>
    </row>
    <row r="9" ht="30" customHeight="1" spans="1:8">
      <c r="A9" s="44"/>
      <c r="B9" s="44"/>
      <c r="C9" s="54"/>
      <c r="D9" s="54" t="s">
        <v>15</v>
      </c>
      <c r="E9" s="54" t="s">
        <v>20</v>
      </c>
      <c r="F9" s="46" t="s">
        <v>21</v>
      </c>
      <c r="G9" s="55">
        <v>5500</v>
      </c>
      <c r="H9" s="43">
        <v>2290402</v>
      </c>
    </row>
    <row r="10" ht="30" customHeight="1" spans="1:8">
      <c r="A10" s="44"/>
      <c r="B10" s="44"/>
      <c r="C10" s="54"/>
      <c r="D10" s="54" t="s">
        <v>15</v>
      </c>
      <c r="E10" s="54" t="s">
        <v>22</v>
      </c>
      <c r="F10" s="46" t="s">
        <v>23</v>
      </c>
      <c r="G10" s="55">
        <v>80000</v>
      </c>
      <c r="H10" s="43">
        <v>2290402</v>
      </c>
    </row>
    <row r="11" ht="30" customHeight="1" spans="1:8">
      <c r="A11" s="44"/>
      <c r="B11" s="44"/>
      <c r="C11" s="46" t="s">
        <v>24</v>
      </c>
      <c r="D11" s="54" t="s">
        <v>25</v>
      </c>
      <c r="E11" s="54" t="s">
        <v>26</v>
      </c>
      <c r="F11" s="46" t="s">
        <v>27</v>
      </c>
      <c r="G11" s="55">
        <v>30000</v>
      </c>
      <c r="H11" s="43">
        <v>2290402</v>
      </c>
    </row>
    <row r="12" customFormat="1" ht="30" customHeight="1" spans="1:8">
      <c r="A12" s="44"/>
      <c r="B12" s="44"/>
      <c r="C12" s="46"/>
      <c r="D12" s="54" t="s">
        <v>28</v>
      </c>
      <c r="E12" s="54" t="s">
        <v>26</v>
      </c>
      <c r="F12" s="46" t="s">
        <v>29</v>
      </c>
      <c r="G12" s="55">
        <v>20000</v>
      </c>
      <c r="H12" s="43">
        <v>2290402</v>
      </c>
    </row>
    <row r="13" customFormat="1" ht="30" customHeight="1" spans="1:8">
      <c r="A13" s="44"/>
      <c r="B13" s="44"/>
      <c r="C13" s="46" t="s">
        <v>30</v>
      </c>
      <c r="D13" s="46" t="s">
        <v>31</v>
      </c>
      <c r="E13" s="54" t="s">
        <v>32</v>
      </c>
      <c r="F13" s="46" t="s">
        <v>33</v>
      </c>
      <c r="G13" s="55">
        <v>10000</v>
      </c>
      <c r="H13" s="43">
        <v>2290402</v>
      </c>
    </row>
    <row r="14" customFormat="1" ht="30" customHeight="1" spans="1:8">
      <c r="A14" s="44"/>
      <c r="B14" s="44"/>
      <c r="C14" s="46" t="s">
        <v>34</v>
      </c>
      <c r="D14" s="46" t="s">
        <v>31</v>
      </c>
      <c r="E14" s="54" t="s">
        <v>35</v>
      </c>
      <c r="F14" s="46" t="s">
        <v>36</v>
      </c>
      <c r="G14" s="55">
        <v>17300</v>
      </c>
      <c r="H14" s="43">
        <v>2290402</v>
      </c>
    </row>
    <row r="15" customFormat="1" ht="30" customHeight="1" spans="1:8">
      <c r="A15" s="44"/>
      <c r="B15" s="44"/>
      <c r="C15" s="46" t="s">
        <v>37</v>
      </c>
      <c r="D15" s="46" t="s">
        <v>38</v>
      </c>
      <c r="E15" s="54" t="s">
        <v>39</v>
      </c>
      <c r="F15" s="46" t="s">
        <v>40</v>
      </c>
      <c r="G15" s="55">
        <v>1000</v>
      </c>
      <c r="H15" s="43">
        <v>2290402</v>
      </c>
    </row>
    <row r="16" s="51" customFormat="1" ht="30" customHeight="1" spans="1:8">
      <c r="A16" s="40" t="s">
        <v>41</v>
      </c>
      <c r="B16" s="40"/>
      <c r="C16" s="40"/>
      <c r="D16" s="40"/>
      <c r="E16" s="40"/>
      <c r="F16" s="40"/>
      <c r="G16" s="52">
        <f>SUM(G17:G42)</f>
        <v>645800</v>
      </c>
      <c r="H16" s="43"/>
    </row>
    <row r="17" s="51" customFormat="1" ht="30" customHeight="1" spans="1:8">
      <c r="A17" s="56" t="s">
        <v>42</v>
      </c>
      <c r="B17" s="56" t="s">
        <v>43</v>
      </c>
      <c r="C17" s="57" t="s">
        <v>44</v>
      </c>
      <c r="D17" s="58" t="s">
        <v>45</v>
      </c>
      <c r="E17" s="58" t="s">
        <v>46</v>
      </c>
      <c r="F17" s="59" t="s">
        <v>47</v>
      </c>
      <c r="G17" s="60">
        <v>20000</v>
      </c>
      <c r="H17" s="35">
        <v>2290402</v>
      </c>
    </row>
    <row r="18" s="51" customFormat="1" ht="30" customHeight="1" spans="1:8">
      <c r="A18" s="56"/>
      <c r="B18" s="56" t="s">
        <v>48</v>
      </c>
      <c r="C18" s="57" t="s">
        <v>37</v>
      </c>
      <c r="D18" s="58" t="s">
        <v>49</v>
      </c>
      <c r="E18" s="58" t="s">
        <v>50</v>
      </c>
      <c r="F18" s="59" t="s">
        <v>51</v>
      </c>
      <c r="G18" s="60">
        <v>51900</v>
      </c>
      <c r="H18" s="35">
        <v>2290402</v>
      </c>
    </row>
    <row r="19" s="51" customFormat="1" ht="30" customHeight="1" spans="1:8">
      <c r="A19" s="56"/>
      <c r="B19" s="56"/>
      <c r="C19" s="57"/>
      <c r="D19" s="58" t="s">
        <v>49</v>
      </c>
      <c r="E19" s="58" t="s">
        <v>52</v>
      </c>
      <c r="F19" s="59" t="s">
        <v>53</v>
      </c>
      <c r="G19" s="60">
        <v>20000</v>
      </c>
      <c r="H19" s="35">
        <v>2290402</v>
      </c>
    </row>
    <row r="20" s="51" customFormat="1" ht="30" customHeight="1" spans="1:8">
      <c r="A20" s="56"/>
      <c r="B20" s="56"/>
      <c r="C20" s="57" t="s">
        <v>54</v>
      </c>
      <c r="D20" s="58" t="s">
        <v>49</v>
      </c>
      <c r="E20" s="58" t="s">
        <v>55</v>
      </c>
      <c r="F20" s="59" t="s">
        <v>56</v>
      </c>
      <c r="G20" s="60">
        <v>8700</v>
      </c>
      <c r="H20" s="35">
        <v>2121699</v>
      </c>
    </row>
    <row r="21" s="51" customFormat="1" ht="30" customHeight="1" spans="1:8">
      <c r="A21" s="56"/>
      <c r="B21" s="56"/>
      <c r="C21" s="57"/>
      <c r="D21" s="58" t="s">
        <v>49</v>
      </c>
      <c r="E21" s="58" t="s">
        <v>55</v>
      </c>
      <c r="F21" s="59" t="s">
        <v>57</v>
      </c>
      <c r="G21" s="60">
        <v>19400</v>
      </c>
      <c r="H21" s="35">
        <v>2121699</v>
      </c>
    </row>
    <row r="22" s="51" customFormat="1" ht="30" customHeight="1" spans="1:8">
      <c r="A22" s="56"/>
      <c r="B22" s="56"/>
      <c r="C22" s="57"/>
      <c r="D22" s="58" t="s">
        <v>49</v>
      </c>
      <c r="E22" s="58" t="s">
        <v>55</v>
      </c>
      <c r="F22" s="59" t="s">
        <v>58</v>
      </c>
      <c r="G22" s="60">
        <v>7600</v>
      </c>
      <c r="H22" s="35">
        <v>2121699</v>
      </c>
    </row>
    <row r="23" s="51" customFormat="1" ht="30" customHeight="1" spans="1:8">
      <c r="A23" s="56"/>
      <c r="B23" s="56" t="s">
        <v>59</v>
      </c>
      <c r="C23" s="57" t="s">
        <v>37</v>
      </c>
      <c r="D23" s="58" t="s">
        <v>60</v>
      </c>
      <c r="E23" s="58" t="s">
        <v>61</v>
      </c>
      <c r="F23" s="59" t="s">
        <v>62</v>
      </c>
      <c r="G23" s="60">
        <v>5000</v>
      </c>
      <c r="H23" s="35">
        <v>2290402</v>
      </c>
    </row>
    <row r="24" s="51" customFormat="1" ht="30" customHeight="1" spans="1:8">
      <c r="A24" s="56"/>
      <c r="B24" s="56"/>
      <c r="C24" s="57"/>
      <c r="D24" s="58" t="s">
        <v>63</v>
      </c>
      <c r="E24" s="58" t="s">
        <v>64</v>
      </c>
      <c r="F24" s="59" t="s">
        <v>65</v>
      </c>
      <c r="G24" s="60">
        <v>8000</v>
      </c>
      <c r="H24" s="35">
        <v>2290402</v>
      </c>
    </row>
    <row r="25" s="51" customFormat="1" ht="30" customHeight="1" spans="1:8">
      <c r="A25" s="56"/>
      <c r="B25" s="56"/>
      <c r="C25" s="57" t="s">
        <v>24</v>
      </c>
      <c r="D25" s="58" t="s">
        <v>66</v>
      </c>
      <c r="E25" s="58" t="s">
        <v>66</v>
      </c>
      <c r="F25" s="59" t="s">
        <v>67</v>
      </c>
      <c r="G25" s="60">
        <v>7000</v>
      </c>
      <c r="H25" s="35">
        <v>2121699</v>
      </c>
    </row>
    <row r="26" s="51" customFormat="1" ht="30" customHeight="1" spans="1:8">
      <c r="A26" s="56"/>
      <c r="B26" s="56" t="s">
        <v>68</v>
      </c>
      <c r="C26" s="59" t="s">
        <v>24</v>
      </c>
      <c r="D26" s="59" t="s">
        <v>69</v>
      </c>
      <c r="E26" s="58" t="s">
        <v>70</v>
      </c>
      <c r="F26" s="58" t="s">
        <v>71</v>
      </c>
      <c r="G26" s="60">
        <v>40000</v>
      </c>
      <c r="H26" s="35">
        <v>2121699</v>
      </c>
    </row>
    <row r="27" s="51" customFormat="1" ht="30" customHeight="1" spans="1:8">
      <c r="A27" s="56"/>
      <c r="B27" s="56" t="s">
        <v>72</v>
      </c>
      <c r="C27" s="43" t="s">
        <v>24</v>
      </c>
      <c r="D27" s="59" t="s">
        <v>73</v>
      </c>
      <c r="E27" s="58" t="s">
        <v>74</v>
      </c>
      <c r="F27" s="59" t="s">
        <v>75</v>
      </c>
      <c r="G27" s="60">
        <v>60000</v>
      </c>
      <c r="H27" s="35">
        <v>2121699</v>
      </c>
    </row>
    <row r="28" s="51" customFormat="1" ht="30" customHeight="1" spans="1:8">
      <c r="A28" s="56"/>
      <c r="B28" s="56"/>
      <c r="C28" s="43"/>
      <c r="D28" s="59" t="s">
        <v>73</v>
      </c>
      <c r="E28" s="58" t="s">
        <v>74</v>
      </c>
      <c r="F28" s="59" t="s">
        <v>76</v>
      </c>
      <c r="G28" s="60">
        <v>40000</v>
      </c>
      <c r="H28" s="35">
        <v>2121699</v>
      </c>
    </row>
    <row r="29" s="51" customFormat="1" ht="30" customHeight="1" spans="1:8">
      <c r="A29" s="56" t="s">
        <v>42</v>
      </c>
      <c r="B29" s="56" t="s">
        <v>72</v>
      </c>
      <c r="C29" s="43" t="s">
        <v>24</v>
      </c>
      <c r="D29" s="59" t="s">
        <v>73</v>
      </c>
      <c r="E29" s="58" t="s">
        <v>74</v>
      </c>
      <c r="F29" s="59" t="s">
        <v>77</v>
      </c>
      <c r="G29" s="60">
        <v>46000</v>
      </c>
      <c r="H29" s="35">
        <v>2121699</v>
      </c>
    </row>
    <row r="30" s="51" customFormat="1" ht="30" customHeight="1" spans="1:8">
      <c r="A30" s="56"/>
      <c r="B30" s="56"/>
      <c r="C30" s="43"/>
      <c r="D30" s="59" t="s">
        <v>73</v>
      </c>
      <c r="E30" s="58" t="s">
        <v>74</v>
      </c>
      <c r="F30" s="59" t="s">
        <v>78</v>
      </c>
      <c r="G30" s="60">
        <v>40000</v>
      </c>
      <c r="H30" s="35">
        <v>2121699</v>
      </c>
    </row>
    <row r="31" s="51" customFormat="1" ht="30" customHeight="1" spans="1:8">
      <c r="A31" s="56"/>
      <c r="B31" s="56" t="s">
        <v>79</v>
      </c>
      <c r="C31" s="59" t="s">
        <v>24</v>
      </c>
      <c r="D31" s="59" t="s">
        <v>80</v>
      </c>
      <c r="E31" s="58" t="s">
        <v>81</v>
      </c>
      <c r="F31" s="58" t="s">
        <v>82</v>
      </c>
      <c r="G31" s="60">
        <v>59800</v>
      </c>
      <c r="H31" s="35">
        <v>2121699</v>
      </c>
    </row>
    <row r="32" s="51" customFormat="1" ht="30" customHeight="1" spans="1:8">
      <c r="A32" s="56"/>
      <c r="B32" s="56"/>
      <c r="C32" s="59"/>
      <c r="D32" s="59" t="s">
        <v>80</v>
      </c>
      <c r="E32" s="58" t="s">
        <v>81</v>
      </c>
      <c r="F32" s="59" t="s">
        <v>83</v>
      </c>
      <c r="G32" s="60">
        <v>33000</v>
      </c>
      <c r="H32" s="35">
        <v>2121699</v>
      </c>
    </row>
    <row r="33" s="51" customFormat="1" ht="30" customHeight="1" spans="1:8">
      <c r="A33" s="56"/>
      <c r="B33" s="56"/>
      <c r="C33" s="59"/>
      <c r="D33" s="59" t="s">
        <v>80</v>
      </c>
      <c r="E33" s="58" t="s">
        <v>84</v>
      </c>
      <c r="F33" s="59" t="s">
        <v>85</v>
      </c>
      <c r="G33" s="60">
        <v>45400</v>
      </c>
      <c r="H33" s="35">
        <v>2121699</v>
      </c>
    </row>
    <row r="34" s="51" customFormat="1" ht="30" customHeight="1" spans="1:8">
      <c r="A34" s="44" t="s">
        <v>86</v>
      </c>
      <c r="B34" s="44"/>
      <c r="C34" s="61" t="s">
        <v>87</v>
      </c>
      <c r="D34" s="46" t="s">
        <v>88</v>
      </c>
      <c r="E34" s="46" t="s">
        <v>89</v>
      </c>
      <c r="F34" s="46" t="s">
        <v>90</v>
      </c>
      <c r="G34" s="47">
        <v>10000</v>
      </c>
      <c r="H34" s="43">
        <v>2290402</v>
      </c>
    </row>
    <row r="35" s="51" customFormat="1" ht="30" customHeight="1" spans="1:8">
      <c r="A35" s="44"/>
      <c r="B35" s="44"/>
      <c r="C35" s="61"/>
      <c r="D35" s="46" t="s">
        <v>88</v>
      </c>
      <c r="E35" s="46" t="s">
        <v>91</v>
      </c>
      <c r="F35" s="46" t="s">
        <v>92</v>
      </c>
      <c r="G35" s="47">
        <v>20000</v>
      </c>
      <c r="H35" s="43">
        <v>2290402</v>
      </c>
    </row>
    <row r="36" s="51" customFormat="1" ht="30" customHeight="1" spans="1:8">
      <c r="A36" s="44"/>
      <c r="B36" s="44"/>
      <c r="C36" s="61"/>
      <c r="D36" s="46" t="s">
        <v>88</v>
      </c>
      <c r="E36" s="46" t="s">
        <v>93</v>
      </c>
      <c r="F36" s="46" t="s">
        <v>94</v>
      </c>
      <c r="G36" s="47">
        <v>10000</v>
      </c>
      <c r="H36" s="43">
        <v>2290402</v>
      </c>
    </row>
    <row r="37" s="51" customFormat="1" ht="30" customHeight="1" spans="1:8">
      <c r="A37" s="44"/>
      <c r="B37" s="44"/>
      <c r="C37" s="61"/>
      <c r="D37" s="46" t="s">
        <v>88</v>
      </c>
      <c r="E37" s="46" t="s">
        <v>95</v>
      </c>
      <c r="F37" s="46" t="s">
        <v>96</v>
      </c>
      <c r="G37" s="47">
        <v>10000</v>
      </c>
      <c r="H37" s="43">
        <v>2290402</v>
      </c>
    </row>
    <row r="38" s="51" customFormat="1" ht="30" customHeight="1" spans="1:8">
      <c r="A38" s="44"/>
      <c r="B38" s="44"/>
      <c r="C38" s="61"/>
      <c r="D38" s="46" t="s">
        <v>97</v>
      </c>
      <c r="E38" s="46" t="s">
        <v>98</v>
      </c>
      <c r="F38" s="46" t="s">
        <v>99</v>
      </c>
      <c r="G38" s="47">
        <v>30000</v>
      </c>
      <c r="H38" s="43">
        <v>2290402</v>
      </c>
    </row>
    <row r="39" s="51" customFormat="1" ht="30" customHeight="1" spans="1:8">
      <c r="A39" s="44"/>
      <c r="B39" s="44"/>
      <c r="C39" s="61" t="s">
        <v>34</v>
      </c>
      <c r="D39" s="46" t="s">
        <v>88</v>
      </c>
      <c r="E39" s="46" t="s">
        <v>100</v>
      </c>
      <c r="F39" s="46" t="s">
        <v>101</v>
      </c>
      <c r="G39" s="47">
        <v>10000</v>
      </c>
      <c r="H39" s="43">
        <v>2290402</v>
      </c>
    </row>
    <row r="40" s="51" customFormat="1" ht="30" customHeight="1" spans="1:8">
      <c r="A40" s="44" t="s">
        <v>102</v>
      </c>
      <c r="B40" s="44"/>
      <c r="C40" s="61" t="s">
        <v>14</v>
      </c>
      <c r="D40" s="46" t="s">
        <v>103</v>
      </c>
      <c r="E40" s="46" t="s">
        <v>104</v>
      </c>
      <c r="F40" s="46" t="s">
        <v>105</v>
      </c>
      <c r="G40" s="47">
        <v>40000</v>
      </c>
      <c r="H40" s="43">
        <v>2290402</v>
      </c>
    </row>
    <row r="41" s="51" customFormat="1" ht="30" customHeight="1" spans="1:8">
      <c r="A41" s="44" t="s">
        <v>106</v>
      </c>
      <c r="B41" s="44"/>
      <c r="C41" s="61" t="s">
        <v>37</v>
      </c>
      <c r="D41" s="46" t="s">
        <v>107</v>
      </c>
      <c r="E41" s="46" t="s">
        <v>108</v>
      </c>
      <c r="F41" s="46" t="s">
        <v>109</v>
      </c>
      <c r="G41" s="47">
        <v>3000</v>
      </c>
      <c r="H41" s="43">
        <v>2290402</v>
      </c>
    </row>
    <row r="42" s="51" customFormat="1" ht="30" customHeight="1" spans="1:8">
      <c r="A42" s="44"/>
      <c r="B42" s="44"/>
      <c r="C42" s="61"/>
      <c r="D42" s="46" t="s">
        <v>107</v>
      </c>
      <c r="E42" s="46" t="s">
        <v>110</v>
      </c>
      <c r="F42" s="46" t="s">
        <v>111</v>
      </c>
      <c r="G42" s="47">
        <v>1000</v>
      </c>
      <c r="H42" s="43">
        <v>2290402</v>
      </c>
    </row>
  </sheetData>
  <autoFilter ref="A4:H42">
    <extLst/>
  </autoFilter>
  <mergeCells count="26">
    <mergeCell ref="A2:G2"/>
    <mergeCell ref="A4:B4"/>
    <mergeCell ref="A5:F5"/>
    <mergeCell ref="A6:F6"/>
    <mergeCell ref="A16:F16"/>
    <mergeCell ref="A40:B40"/>
    <mergeCell ref="A17:A28"/>
    <mergeCell ref="A29:A33"/>
    <mergeCell ref="B18:B22"/>
    <mergeCell ref="B23:B25"/>
    <mergeCell ref="B27:B28"/>
    <mergeCell ref="B29:B30"/>
    <mergeCell ref="B31:B33"/>
    <mergeCell ref="C7:C10"/>
    <mergeCell ref="C11:C12"/>
    <mergeCell ref="C18:C19"/>
    <mergeCell ref="C20:C22"/>
    <mergeCell ref="C23:C24"/>
    <mergeCell ref="C27:C28"/>
    <mergeCell ref="C29:C30"/>
    <mergeCell ref="C31:C33"/>
    <mergeCell ref="C34:C38"/>
    <mergeCell ref="C41:C42"/>
    <mergeCell ref="A7:B15"/>
    <mergeCell ref="A34:B39"/>
    <mergeCell ref="A41:B42"/>
  </mergeCells>
  <printOptions horizontalCentered="1"/>
  <pageMargins left="0.66875" right="0.66875" top="0.432638888888889" bottom="0.629861111111111" header="0.5" footer="0.5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view="pageBreakPreview" zoomScale="70" zoomScaleNormal="70" workbookViewId="0">
      <selection activeCell="B13" sqref="B13"/>
    </sheetView>
  </sheetViews>
  <sheetFormatPr defaultColWidth="9" defaultRowHeight="14.25" outlineLevelCol="6"/>
  <cols>
    <col min="1" max="1" width="10.125" style="35" customWidth="1"/>
    <col min="2" max="2" width="32.4916666666667" style="35" customWidth="1"/>
    <col min="3" max="3" width="45.125" style="35" customWidth="1"/>
    <col min="4" max="4" width="43.9166666666667" style="35" customWidth="1"/>
    <col min="5" max="5" width="51" style="35" customWidth="1"/>
    <col min="6" max="6" width="19.25" style="35" customWidth="1"/>
    <col min="7" max="7" width="11.125" style="35" hidden="1" customWidth="1"/>
    <col min="8" max="16384" width="9" style="35"/>
  </cols>
  <sheetData>
    <row r="1" ht="30" customHeight="1" spans="1:1">
      <c r="A1" s="36" t="s">
        <v>112</v>
      </c>
    </row>
    <row r="2" ht="39.95" customHeight="1" spans="1:6">
      <c r="A2" s="37" t="s">
        <v>113</v>
      </c>
      <c r="B2" s="37"/>
      <c r="C2" s="37"/>
      <c r="D2" s="37"/>
      <c r="E2" s="37"/>
      <c r="F2" s="38"/>
    </row>
    <row r="3" ht="24.95" customHeight="1" spans="6:6">
      <c r="F3" s="39" t="s">
        <v>2</v>
      </c>
    </row>
    <row r="4" ht="26.1" customHeight="1" spans="1:7">
      <c r="A4" s="40" t="s">
        <v>4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9</v>
      </c>
      <c r="G4" s="40" t="s">
        <v>10</v>
      </c>
    </row>
    <row r="5" ht="24.95" customHeight="1" spans="1:7">
      <c r="A5" s="41" t="s">
        <v>114</v>
      </c>
      <c r="B5" s="41"/>
      <c r="C5" s="41"/>
      <c r="D5" s="41"/>
      <c r="E5" s="41"/>
      <c r="F5" s="42">
        <f>SUM(F6:F15)</f>
        <v>111200</v>
      </c>
      <c r="G5" s="43"/>
    </row>
    <row r="6" ht="24.95" customHeight="1" spans="1:7">
      <c r="A6" s="44" t="s">
        <v>115</v>
      </c>
      <c r="B6" s="45" t="s">
        <v>14</v>
      </c>
      <c r="C6" s="45" t="s">
        <v>116</v>
      </c>
      <c r="D6" s="46" t="s">
        <v>116</v>
      </c>
      <c r="E6" s="46" t="s">
        <v>117</v>
      </c>
      <c r="F6" s="47">
        <v>3000</v>
      </c>
      <c r="G6" s="43">
        <v>2290402</v>
      </c>
    </row>
    <row r="7" ht="39" customHeight="1" spans="1:7">
      <c r="A7" s="44" t="s">
        <v>118</v>
      </c>
      <c r="B7" s="45" t="s">
        <v>24</v>
      </c>
      <c r="C7" s="45" t="s">
        <v>119</v>
      </c>
      <c r="D7" s="46" t="s">
        <v>120</v>
      </c>
      <c r="E7" s="46" t="s">
        <v>121</v>
      </c>
      <c r="F7" s="47">
        <v>3100</v>
      </c>
      <c r="G7" s="43">
        <v>2121699</v>
      </c>
    </row>
    <row r="8" ht="39" customHeight="1" spans="1:7">
      <c r="A8" s="44" t="s">
        <v>122</v>
      </c>
      <c r="B8" s="45" t="s">
        <v>24</v>
      </c>
      <c r="C8" s="45" t="s">
        <v>123</v>
      </c>
      <c r="D8" s="46" t="s">
        <v>124</v>
      </c>
      <c r="E8" s="46" t="s">
        <v>125</v>
      </c>
      <c r="F8" s="47">
        <v>1700</v>
      </c>
      <c r="G8" s="43">
        <v>2290402</v>
      </c>
    </row>
    <row r="9" ht="39" customHeight="1" spans="1:7">
      <c r="A9" s="48" t="s">
        <v>126</v>
      </c>
      <c r="B9" s="45" t="s">
        <v>37</v>
      </c>
      <c r="C9" s="45" t="s">
        <v>127</v>
      </c>
      <c r="D9" s="46" t="s">
        <v>128</v>
      </c>
      <c r="E9" s="46" t="s">
        <v>129</v>
      </c>
      <c r="F9" s="47">
        <v>5300</v>
      </c>
      <c r="G9" s="43">
        <v>2290402</v>
      </c>
    </row>
    <row r="10" ht="39" customHeight="1" spans="1:7">
      <c r="A10" s="49"/>
      <c r="B10" s="45" t="s">
        <v>130</v>
      </c>
      <c r="C10" s="45" t="s">
        <v>131</v>
      </c>
      <c r="D10" s="46" t="s">
        <v>132</v>
      </c>
      <c r="E10" s="46" t="s">
        <v>133</v>
      </c>
      <c r="F10" s="47">
        <v>4600</v>
      </c>
      <c r="G10" s="43">
        <v>2290402</v>
      </c>
    </row>
    <row r="11" ht="39" customHeight="1" spans="1:7">
      <c r="A11" s="50"/>
      <c r="B11" s="45" t="s">
        <v>24</v>
      </c>
      <c r="C11" s="45" t="s">
        <v>134</v>
      </c>
      <c r="D11" s="46" t="s">
        <v>135</v>
      </c>
      <c r="E11" s="46" t="s">
        <v>136</v>
      </c>
      <c r="F11" s="47">
        <v>27000</v>
      </c>
      <c r="G11" s="43">
        <v>2121699</v>
      </c>
    </row>
    <row r="12" ht="34" customHeight="1" spans="1:7">
      <c r="A12" s="49" t="s">
        <v>137</v>
      </c>
      <c r="B12" s="45" t="s">
        <v>24</v>
      </c>
      <c r="C12" s="45" t="s">
        <v>138</v>
      </c>
      <c r="D12" s="46" t="s">
        <v>139</v>
      </c>
      <c r="E12" s="46" t="s">
        <v>140</v>
      </c>
      <c r="F12" s="47">
        <v>1500</v>
      </c>
      <c r="G12" s="43">
        <v>2290402</v>
      </c>
    </row>
    <row r="13" ht="29" customHeight="1" spans="1:7">
      <c r="A13" s="49"/>
      <c r="B13" s="45" t="s">
        <v>130</v>
      </c>
      <c r="C13" s="45" t="s">
        <v>141</v>
      </c>
      <c r="D13" s="46" t="s">
        <v>142</v>
      </c>
      <c r="E13" s="46" t="s">
        <v>143</v>
      </c>
      <c r="F13" s="47">
        <v>5000</v>
      </c>
      <c r="G13" s="43">
        <v>2290402</v>
      </c>
    </row>
    <row r="14" ht="24.95" customHeight="1" spans="1:7">
      <c r="A14" s="48" t="s">
        <v>144</v>
      </c>
      <c r="B14" s="45" t="s">
        <v>24</v>
      </c>
      <c r="C14" s="45" t="s">
        <v>145</v>
      </c>
      <c r="D14" s="46" t="s">
        <v>146</v>
      </c>
      <c r="E14" s="46" t="s">
        <v>147</v>
      </c>
      <c r="F14" s="47">
        <v>49000</v>
      </c>
      <c r="G14" s="43">
        <v>2121699</v>
      </c>
    </row>
    <row r="15" ht="24.95" customHeight="1" spans="1:7">
      <c r="A15" s="50"/>
      <c r="B15" s="45" t="s">
        <v>24</v>
      </c>
      <c r="C15" s="45" t="s">
        <v>148</v>
      </c>
      <c r="D15" s="46" t="s">
        <v>149</v>
      </c>
      <c r="E15" s="46" t="s">
        <v>150</v>
      </c>
      <c r="F15" s="47">
        <v>11000</v>
      </c>
      <c r="G15" s="43">
        <v>2290402</v>
      </c>
    </row>
  </sheetData>
  <autoFilter ref="A4:G15">
    <extLst/>
  </autoFilter>
  <mergeCells count="5">
    <mergeCell ref="A2:F2"/>
    <mergeCell ref="A5:E5"/>
    <mergeCell ref="A9:A11"/>
    <mergeCell ref="A12:A13"/>
    <mergeCell ref="A14:A15"/>
  </mergeCells>
  <printOptions horizontalCentered="1"/>
  <pageMargins left="0.751388888888889" right="0.751388888888889" top="0.590277777777778" bottom="0.786805555555556" header="0.5" footer="0.5"/>
  <pageSetup paperSize="9" scale="6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view="pageBreakPreview" zoomScale="80" zoomScaleNormal="60" workbookViewId="0">
      <selection activeCell="A4" sqref="A4:I17"/>
    </sheetView>
  </sheetViews>
  <sheetFormatPr defaultColWidth="9" defaultRowHeight="14.25"/>
  <cols>
    <col min="1" max="1" width="58.625" style="20" customWidth="1"/>
    <col min="2" max="2" width="15.625" style="20" hidden="1" customWidth="1"/>
    <col min="3" max="3" width="15.375" style="20" customWidth="1"/>
    <col min="4" max="4" width="15.25" style="20" customWidth="1"/>
    <col min="5" max="5" width="14.5" style="20" hidden="1" customWidth="1"/>
    <col min="6" max="6" width="66.25" style="20" customWidth="1"/>
    <col min="7" max="7" width="14.75" style="20" hidden="1" customWidth="1"/>
    <col min="8" max="8" width="15" style="20" customWidth="1"/>
    <col min="9" max="9" width="14.625" style="20" customWidth="1"/>
    <col min="10" max="16384" width="9" style="20"/>
  </cols>
  <sheetData>
    <row r="1" ht="30" customHeight="1" spans="1:1">
      <c r="A1" s="21" t="s">
        <v>151</v>
      </c>
    </row>
    <row r="2" ht="48" customHeight="1" spans="1:9">
      <c r="A2" s="22" t="s">
        <v>152</v>
      </c>
      <c r="B2" s="22"/>
      <c r="C2" s="22"/>
      <c r="D2" s="22"/>
      <c r="E2" s="22"/>
      <c r="F2" s="22"/>
      <c r="G2" s="22"/>
      <c r="H2" s="22"/>
      <c r="I2" s="22"/>
    </row>
    <row r="3" ht="30" customHeight="1" spans="7:9">
      <c r="G3" s="23"/>
      <c r="H3" s="23"/>
      <c r="I3" s="34" t="s">
        <v>153</v>
      </c>
    </row>
    <row r="4" ht="30" customHeight="1" spans="1:9">
      <c r="A4" s="24" t="s">
        <v>154</v>
      </c>
      <c r="B4" s="25"/>
      <c r="C4" s="25"/>
      <c r="D4" s="25"/>
      <c r="E4" s="26"/>
      <c r="F4" s="27" t="s">
        <v>155</v>
      </c>
      <c r="G4" s="27"/>
      <c r="H4" s="27"/>
      <c r="I4" s="27"/>
    </row>
    <row r="5" ht="41.1" customHeight="1" spans="1:9">
      <c r="A5" s="27" t="s">
        <v>156</v>
      </c>
      <c r="B5" s="27" t="s">
        <v>157</v>
      </c>
      <c r="C5" s="27" t="s">
        <v>157</v>
      </c>
      <c r="D5" s="28" t="s">
        <v>158</v>
      </c>
      <c r="E5" s="27" t="s">
        <v>42</v>
      </c>
      <c r="F5" s="27" t="s">
        <v>156</v>
      </c>
      <c r="G5" s="27" t="s">
        <v>157</v>
      </c>
      <c r="H5" s="27" t="s">
        <v>157</v>
      </c>
      <c r="I5" s="28" t="s">
        <v>158</v>
      </c>
    </row>
    <row r="6" ht="33" customHeight="1" spans="1:9">
      <c r="A6" s="29" t="s">
        <v>159</v>
      </c>
      <c r="B6" s="29" t="s">
        <v>159</v>
      </c>
      <c r="C6" s="29" t="s">
        <v>159</v>
      </c>
      <c r="D6" s="29" t="s">
        <v>159</v>
      </c>
      <c r="E6" s="29" t="s">
        <v>159</v>
      </c>
      <c r="F6" s="30" t="s">
        <v>160</v>
      </c>
      <c r="G6" s="31" t="e">
        <f>H6+#REF!</f>
        <v>#REF!</v>
      </c>
      <c r="H6" s="31">
        <f t="shared" ref="H6:I7" si="0">H7</f>
        <v>486000</v>
      </c>
      <c r="I6" s="31">
        <f t="shared" si="0"/>
        <v>406900</v>
      </c>
    </row>
    <row r="7" ht="35.1" customHeight="1" spans="1:9">
      <c r="A7" s="29" t="s">
        <v>159</v>
      </c>
      <c r="B7" s="29" t="s">
        <v>159</v>
      </c>
      <c r="C7" s="29" t="s">
        <v>159</v>
      </c>
      <c r="D7" s="29" t="s">
        <v>159</v>
      </c>
      <c r="E7" s="29" t="s">
        <v>159</v>
      </c>
      <c r="F7" s="30" t="s">
        <v>161</v>
      </c>
      <c r="G7" s="31" t="e">
        <f>H7+#REF!</f>
        <v>#REF!</v>
      </c>
      <c r="H7" s="31">
        <f t="shared" si="0"/>
        <v>486000</v>
      </c>
      <c r="I7" s="31">
        <f t="shared" si="0"/>
        <v>406900</v>
      </c>
    </row>
    <row r="8" ht="35.1" customHeight="1" spans="1:9">
      <c r="A8" s="29" t="s">
        <v>159</v>
      </c>
      <c r="B8" s="29" t="s">
        <v>159</v>
      </c>
      <c r="C8" s="29" t="s">
        <v>159</v>
      </c>
      <c r="D8" s="29" t="s">
        <v>159</v>
      </c>
      <c r="E8" s="29" t="s">
        <v>159</v>
      </c>
      <c r="F8" s="30" t="s">
        <v>162</v>
      </c>
      <c r="G8" s="31" t="e">
        <f>H8+#REF!</f>
        <v>#REF!</v>
      </c>
      <c r="H8" s="31">
        <v>486000</v>
      </c>
      <c r="I8" s="31">
        <v>406900</v>
      </c>
    </row>
    <row r="9" ht="38.1" customHeight="1" spans="1:9">
      <c r="A9" s="29" t="s">
        <v>159</v>
      </c>
      <c r="B9" s="29" t="s">
        <v>159</v>
      </c>
      <c r="C9" s="29" t="s">
        <v>159</v>
      </c>
      <c r="D9" s="29" t="s">
        <v>159</v>
      </c>
      <c r="E9" s="29" t="s">
        <v>159</v>
      </c>
      <c r="F9" s="30" t="s">
        <v>163</v>
      </c>
      <c r="G9" s="31" t="e">
        <f>H9+#REF!</f>
        <v>#REF!</v>
      </c>
      <c r="H9" s="31">
        <f t="shared" ref="H9:I10" si="1">H10</f>
        <v>466800</v>
      </c>
      <c r="I9" s="31">
        <f t="shared" si="1"/>
        <v>434700</v>
      </c>
    </row>
    <row r="10" ht="38.1" customHeight="1" spans="1:9">
      <c r="A10" s="29" t="s">
        <v>159</v>
      </c>
      <c r="B10" s="29" t="s">
        <v>159</v>
      </c>
      <c r="C10" s="29" t="s">
        <v>159</v>
      </c>
      <c r="D10" s="29" t="s">
        <v>159</v>
      </c>
      <c r="E10" s="29" t="s">
        <v>159</v>
      </c>
      <c r="F10" s="30" t="s">
        <v>164</v>
      </c>
      <c r="G10" s="31" t="e">
        <f>H10+#REF!</f>
        <v>#REF!</v>
      </c>
      <c r="H10" s="31">
        <f t="shared" si="1"/>
        <v>466800</v>
      </c>
      <c r="I10" s="31">
        <f t="shared" si="1"/>
        <v>434700</v>
      </c>
    </row>
    <row r="11" ht="38.1" customHeight="1" spans="1:9">
      <c r="A11" s="29" t="s">
        <v>159</v>
      </c>
      <c r="B11" s="29" t="s">
        <v>159</v>
      </c>
      <c r="C11" s="29" t="s">
        <v>159</v>
      </c>
      <c r="D11" s="29" t="s">
        <v>159</v>
      </c>
      <c r="E11" s="29" t="s">
        <v>159</v>
      </c>
      <c r="F11" s="30" t="s">
        <v>165</v>
      </c>
      <c r="G11" s="31" t="e">
        <f>H11+#REF!</f>
        <v>#REF!</v>
      </c>
      <c r="H11" s="31">
        <v>466800</v>
      </c>
      <c r="I11" s="31">
        <v>434700</v>
      </c>
    </row>
    <row r="12" ht="38.1" customHeight="1" spans="1:9">
      <c r="A12" s="27" t="s">
        <v>166</v>
      </c>
      <c r="B12" s="27" t="s">
        <v>159</v>
      </c>
      <c r="C12" s="27" t="s">
        <v>159</v>
      </c>
      <c r="D12" s="27" t="s">
        <v>159</v>
      </c>
      <c r="E12" s="27" t="s">
        <v>159</v>
      </c>
      <c r="F12" s="27" t="s">
        <v>167</v>
      </c>
      <c r="G12" s="32" t="e">
        <f>H12+#REF!</f>
        <v>#REF!</v>
      </c>
      <c r="H12" s="32">
        <f>H6+H9</f>
        <v>952800</v>
      </c>
      <c r="I12" s="32">
        <f>I6+I9</f>
        <v>841600</v>
      </c>
    </row>
    <row r="13" ht="38.1" customHeight="1" spans="1:9">
      <c r="A13" s="33" t="s">
        <v>168</v>
      </c>
      <c r="B13" s="31" t="e">
        <f>C13+E13</f>
        <v>#REF!</v>
      </c>
      <c r="C13" s="31">
        <f>C14</f>
        <v>952800</v>
      </c>
      <c r="D13" s="31">
        <f>D14</f>
        <v>952800</v>
      </c>
      <c r="E13" s="31" t="e">
        <f>E14</f>
        <v>#REF!</v>
      </c>
      <c r="F13" s="33" t="s">
        <v>169</v>
      </c>
      <c r="G13" s="29" t="s">
        <v>159</v>
      </c>
      <c r="H13" s="29" t="s">
        <v>159</v>
      </c>
      <c r="I13" s="31">
        <f>I14</f>
        <v>111200</v>
      </c>
    </row>
    <row r="14" ht="30.95" customHeight="1" spans="1:9">
      <c r="A14" s="33" t="s">
        <v>170</v>
      </c>
      <c r="B14" s="31" t="e">
        <f>C14+E14</f>
        <v>#REF!</v>
      </c>
      <c r="C14" s="31">
        <f>C15+C16</f>
        <v>952800</v>
      </c>
      <c r="D14" s="31">
        <f>D15+D16</f>
        <v>952800</v>
      </c>
      <c r="E14" s="31" t="e">
        <f>E15+E16+#REF!</f>
        <v>#REF!</v>
      </c>
      <c r="F14" s="33" t="s">
        <v>171</v>
      </c>
      <c r="G14" s="29" t="s">
        <v>159</v>
      </c>
      <c r="H14" s="29" t="s">
        <v>159</v>
      </c>
      <c r="I14" s="31">
        <f>I15+I16</f>
        <v>111200</v>
      </c>
    </row>
    <row r="15" ht="38.1" customHeight="1" spans="1:9">
      <c r="A15" s="33" t="s">
        <v>172</v>
      </c>
      <c r="B15" s="31">
        <f>C15+E15</f>
        <v>1218600</v>
      </c>
      <c r="C15" s="31">
        <v>486000</v>
      </c>
      <c r="D15" s="31">
        <v>486000</v>
      </c>
      <c r="E15" s="31">
        <v>732600</v>
      </c>
      <c r="F15" s="33" t="s">
        <v>173</v>
      </c>
      <c r="G15" s="29" t="s">
        <v>159</v>
      </c>
      <c r="H15" s="29" t="s">
        <v>159</v>
      </c>
      <c r="I15" s="31">
        <v>79100</v>
      </c>
    </row>
    <row r="16" ht="30.95" customHeight="1" spans="1:9">
      <c r="A16" s="33" t="s">
        <v>174</v>
      </c>
      <c r="B16" s="31">
        <f>C16+E16</f>
        <v>1171500</v>
      </c>
      <c r="C16" s="31">
        <v>466800</v>
      </c>
      <c r="D16" s="31">
        <v>466800</v>
      </c>
      <c r="E16" s="31">
        <v>704700</v>
      </c>
      <c r="F16" s="33" t="s">
        <v>175</v>
      </c>
      <c r="G16" s="29" t="s">
        <v>159</v>
      </c>
      <c r="H16" s="29" t="s">
        <v>159</v>
      </c>
      <c r="I16" s="31">
        <v>32100</v>
      </c>
    </row>
    <row r="17" ht="38.1" customHeight="1" spans="1:9">
      <c r="A17" s="27" t="s">
        <v>176</v>
      </c>
      <c r="B17" s="32" t="e">
        <f>C17+E17</f>
        <v>#REF!</v>
      </c>
      <c r="C17" s="32">
        <f>C13</f>
        <v>952800</v>
      </c>
      <c r="D17" s="32">
        <f>D13</f>
        <v>952800</v>
      </c>
      <c r="E17" s="32" t="e">
        <f>E13</f>
        <v>#REF!</v>
      </c>
      <c r="F17" s="27" t="s">
        <v>177</v>
      </c>
      <c r="G17" s="32" t="e">
        <f>H17+#REF!</f>
        <v>#REF!</v>
      </c>
      <c r="H17" s="32">
        <f>H12</f>
        <v>952800</v>
      </c>
      <c r="I17" s="32">
        <f>I12+I13</f>
        <v>952800</v>
      </c>
    </row>
  </sheetData>
  <mergeCells count="3">
    <mergeCell ref="A2:I2"/>
    <mergeCell ref="A4:E4"/>
    <mergeCell ref="F4:I4"/>
  </mergeCells>
  <printOptions horizontalCentered="1"/>
  <pageMargins left="0.751388888888889" right="0.751388888888889" top="0.590277777777778" bottom="0.590277777777778" header="0.5" footer="0.5"/>
  <pageSetup paperSize="9" scale="7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view="pageBreakPreview" zoomScale="50" zoomScaleNormal="40" topLeftCell="A16" workbookViewId="0">
      <selection activeCell="A3" sqref="A3"/>
    </sheetView>
  </sheetViews>
  <sheetFormatPr defaultColWidth="9" defaultRowHeight="12.75"/>
  <cols>
    <col min="1" max="1" width="126.625" style="2" customWidth="1"/>
    <col min="2" max="2" width="25" style="2" hidden="1" customWidth="1"/>
    <col min="3" max="3" width="21.875" style="2" customWidth="1"/>
    <col min="4" max="4" width="23.75" style="2" customWidth="1"/>
    <col min="5" max="5" width="21.875" style="2" hidden="1" customWidth="1"/>
    <col min="6" max="6" width="0.75" style="2" customWidth="1"/>
    <col min="7" max="7" width="126.25" style="2" customWidth="1"/>
    <col min="8" max="8" width="23.375" style="2" hidden="1" customWidth="1"/>
    <col min="9" max="10" width="22.75" style="2" customWidth="1"/>
    <col min="11" max="16384" width="9" style="2"/>
  </cols>
  <sheetData>
    <row r="1" ht="47.1" customHeight="1" spans="1:1">
      <c r="A1" s="3" t="s">
        <v>178</v>
      </c>
    </row>
    <row r="2" ht="90" customHeight="1" spans="1:10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</row>
    <row r="3" ht="53.1" customHeight="1" spans="10:10">
      <c r="J3" s="18" t="s">
        <v>2</v>
      </c>
    </row>
    <row r="4" s="1" customFormat="1" ht="45" customHeight="1" spans="1:10">
      <c r="A4" s="5" t="s">
        <v>180</v>
      </c>
      <c r="B4" s="5"/>
      <c r="C4" s="5"/>
      <c r="D4" s="5"/>
      <c r="E4" s="5"/>
      <c r="F4" s="5"/>
      <c r="G4" s="5" t="s">
        <v>181</v>
      </c>
      <c r="H4" s="5"/>
      <c r="I4" s="5"/>
      <c r="J4" s="5"/>
    </row>
    <row r="5" ht="66" customHeight="1" spans="1:10">
      <c r="A5" s="6" t="s">
        <v>182</v>
      </c>
      <c r="B5" s="7" t="s">
        <v>157</v>
      </c>
      <c r="C5" s="7" t="s">
        <v>157</v>
      </c>
      <c r="D5" s="8" t="s">
        <v>158</v>
      </c>
      <c r="E5" s="7" t="s">
        <v>42</v>
      </c>
      <c r="F5" s="5"/>
      <c r="G5" s="6" t="s">
        <v>182</v>
      </c>
      <c r="H5" s="7" t="s">
        <v>157</v>
      </c>
      <c r="I5" s="7" t="s">
        <v>157</v>
      </c>
      <c r="J5" s="8" t="s">
        <v>158</v>
      </c>
    </row>
    <row r="6" ht="45" customHeight="1" spans="1:10">
      <c r="A6" s="9" t="s">
        <v>183</v>
      </c>
      <c r="B6" s="10"/>
      <c r="C6" s="10"/>
      <c r="D6" s="10"/>
      <c r="E6" s="10"/>
      <c r="F6" s="5"/>
      <c r="G6" s="9" t="s">
        <v>183</v>
      </c>
      <c r="H6" s="10"/>
      <c r="I6" s="10"/>
      <c r="J6" s="10"/>
    </row>
    <row r="7" ht="45" customHeight="1" spans="1:10">
      <c r="A7" s="10" t="s">
        <v>184</v>
      </c>
      <c r="B7" s="11">
        <v>15397745</v>
      </c>
      <c r="C7" s="12">
        <v>14244140</v>
      </c>
      <c r="D7" s="12">
        <v>11903203</v>
      </c>
      <c r="E7" s="11">
        <v>5161305</v>
      </c>
      <c r="F7" s="5"/>
      <c r="G7" s="10" t="s">
        <v>185</v>
      </c>
      <c r="H7" s="12">
        <v>13030049</v>
      </c>
      <c r="I7" s="12">
        <v>16705198</v>
      </c>
      <c r="J7" s="11">
        <v>14763834</v>
      </c>
    </row>
    <row r="8" ht="45" customHeight="1" spans="1:10">
      <c r="A8" s="10" t="s">
        <v>186</v>
      </c>
      <c r="B8" s="12">
        <v>1109218</v>
      </c>
      <c r="C8" s="12">
        <v>4817911</v>
      </c>
      <c r="D8" s="12">
        <v>4816021</v>
      </c>
      <c r="E8" s="11">
        <v>1163388</v>
      </c>
      <c r="F8" s="5"/>
      <c r="G8" s="10" t="s">
        <v>187</v>
      </c>
      <c r="H8" s="12">
        <v>2778901</v>
      </c>
      <c r="I8" s="12">
        <v>1897310</v>
      </c>
      <c r="J8" s="11">
        <v>1558026</v>
      </c>
    </row>
    <row r="9" ht="45" customHeight="1" spans="1:10">
      <c r="A9" s="13" t="s">
        <v>159</v>
      </c>
      <c r="B9" s="13" t="s">
        <v>159</v>
      </c>
      <c r="C9" s="13" t="s">
        <v>159</v>
      </c>
      <c r="D9" s="13" t="s">
        <v>159</v>
      </c>
      <c r="E9" s="13" t="s">
        <v>159</v>
      </c>
      <c r="F9" s="5"/>
      <c r="G9" s="10" t="s">
        <v>188</v>
      </c>
      <c r="H9" s="12">
        <v>698013</v>
      </c>
      <c r="I9" s="12">
        <v>459543</v>
      </c>
      <c r="J9" s="11">
        <v>397364</v>
      </c>
    </row>
    <row r="10" ht="45" customHeight="1" spans="1:10">
      <c r="A10" s="10" t="s">
        <v>189</v>
      </c>
      <c r="B10" s="12">
        <f>B7+B8</f>
        <v>16506963</v>
      </c>
      <c r="C10" s="12">
        <f>C7+C8</f>
        <v>19062051</v>
      </c>
      <c r="D10" s="12">
        <f>D7+D8</f>
        <v>16719224</v>
      </c>
      <c r="E10" s="12">
        <f>E7+E8</f>
        <v>6324693</v>
      </c>
      <c r="F10" s="5"/>
      <c r="G10" s="10" t="s">
        <v>190</v>
      </c>
      <c r="H10" s="12">
        <f>H7+H8+H9</f>
        <v>16506963</v>
      </c>
      <c r="I10" s="12">
        <f>I7+I8+I9</f>
        <v>19062051</v>
      </c>
      <c r="J10" s="12">
        <f>J7+J8+J9</f>
        <v>16719224</v>
      </c>
    </row>
    <row r="11" ht="45" customHeight="1" spans="1:10">
      <c r="A11" s="9" t="s">
        <v>191</v>
      </c>
      <c r="B11" s="11"/>
      <c r="C11" s="11"/>
      <c r="D11" s="11"/>
      <c r="E11" s="11"/>
      <c r="F11" s="5"/>
      <c r="G11" s="9" t="s">
        <v>191</v>
      </c>
      <c r="H11" s="11"/>
      <c r="I11" s="12"/>
      <c r="J11" s="11"/>
    </row>
    <row r="12" ht="45" customHeight="1" spans="1:10">
      <c r="A12" s="10" t="s">
        <v>184</v>
      </c>
      <c r="B12" s="11">
        <f>C12+E12</f>
        <v>0</v>
      </c>
      <c r="C12" s="11"/>
      <c r="D12" s="11"/>
      <c r="E12" s="11"/>
      <c r="F12" s="5"/>
      <c r="G12" s="10" t="s">
        <v>185</v>
      </c>
      <c r="H12" s="11" t="e">
        <f>I12+#REF!</f>
        <v>#REF!</v>
      </c>
      <c r="I12" s="12">
        <f>专项债收支安排!H12</f>
        <v>952800</v>
      </c>
      <c r="J12" s="12">
        <f>专项债收支安排!I12+20000</f>
        <v>861600</v>
      </c>
    </row>
    <row r="13" ht="45" customHeight="1" spans="1:10">
      <c r="A13" s="10" t="s">
        <v>186</v>
      </c>
      <c r="B13" s="11">
        <f>B14+B15</f>
        <v>2390100</v>
      </c>
      <c r="C13" s="11">
        <f>C14+C15</f>
        <v>952800</v>
      </c>
      <c r="D13" s="11">
        <f>D14+D15</f>
        <v>952800</v>
      </c>
      <c r="E13" s="11" t="e">
        <f>E14+E15+#REF!</f>
        <v>#REF!</v>
      </c>
      <c r="F13" s="5"/>
      <c r="G13" s="14" t="s">
        <v>187</v>
      </c>
      <c r="H13" s="15" t="s">
        <v>159</v>
      </c>
      <c r="I13" s="15" t="s">
        <v>159</v>
      </c>
      <c r="J13" s="12">
        <f>J14+J15</f>
        <v>91200</v>
      </c>
    </row>
    <row r="14" ht="45" customHeight="1" spans="1:10">
      <c r="A14" s="16" t="s">
        <v>192</v>
      </c>
      <c r="B14" s="12">
        <f>C14+E14</f>
        <v>1218600</v>
      </c>
      <c r="C14" s="11">
        <f>专项债收支安排!C15</f>
        <v>486000</v>
      </c>
      <c r="D14" s="11">
        <f>专项债收支安排!D15</f>
        <v>486000</v>
      </c>
      <c r="E14" s="11">
        <f>专项债收支安排!E15</f>
        <v>732600</v>
      </c>
      <c r="F14" s="5"/>
      <c r="G14" s="14" t="s">
        <v>193</v>
      </c>
      <c r="H14" s="15" t="s">
        <v>159</v>
      </c>
      <c r="I14" s="15" t="s">
        <v>159</v>
      </c>
      <c r="J14" s="11">
        <f>专项债收支安排!I15</f>
        <v>79100</v>
      </c>
    </row>
    <row r="15" ht="45" customHeight="1" spans="1:10">
      <c r="A15" s="16" t="s">
        <v>194</v>
      </c>
      <c r="B15" s="12">
        <f>C15+E15</f>
        <v>1171500</v>
      </c>
      <c r="C15" s="11">
        <f>专项债收支安排!C16</f>
        <v>466800</v>
      </c>
      <c r="D15" s="11">
        <f>专项债收支安排!D16</f>
        <v>466800</v>
      </c>
      <c r="E15" s="11">
        <f>专项债收支安排!E16</f>
        <v>704700</v>
      </c>
      <c r="F15" s="5"/>
      <c r="G15" s="14" t="s">
        <v>195</v>
      </c>
      <c r="H15" s="15" t="s">
        <v>159</v>
      </c>
      <c r="I15" s="15" t="s">
        <v>159</v>
      </c>
      <c r="J15" s="11">
        <f>专项债收支安排!I16-20000</f>
        <v>12100</v>
      </c>
    </row>
    <row r="16" ht="45" customHeight="1" spans="1:10">
      <c r="A16" s="10" t="s">
        <v>196</v>
      </c>
      <c r="B16" s="12">
        <f>B12+B13</f>
        <v>2390100</v>
      </c>
      <c r="C16" s="12">
        <f>C12+C13</f>
        <v>952800</v>
      </c>
      <c r="D16" s="12">
        <f>D12+D13</f>
        <v>952800</v>
      </c>
      <c r="E16" s="12" t="e">
        <f>E12+E13</f>
        <v>#REF!</v>
      </c>
      <c r="F16" s="5"/>
      <c r="G16" s="10" t="s">
        <v>197</v>
      </c>
      <c r="H16" s="11" t="e">
        <f>H12</f>
        <v>#REF!</v>
      </c>
      <c r="I16" s="11">
        <f>I12</f>
        <v>952800</v>
      </c>
      <c r="J16" s="11">
        <f>J12+J13</f>
        <v>952800</v>
      </c>
    </row>
    <row r="17" ht="45" customHeight="1" spans="1:10">
      <c r="A17" s="9" t="s">
        <v>198</v>
      </c>
      <c r="B17" s="11"/>
      <c r="C17" s="11"/>
      <c r="D17" s="11"/>
      <c r="E17" s="11"/>
      <c r="F17" s="5"/>
      <c r="G17" s="9" t="s">
        <v>198</v>
      </c>
      <c r="H17" s="11"/>
      <c r="I17" s="11"/>
      <c r="J17" s="11"/>
    </row>
    <row r="18" ht="45" customHeight="1" spans="1:10">
      <c r="A18" s="10" t="s">
        <v>184</v>
      </c>
      <c r="B18" s="12">
        <f>B7+B12</f>
        <v>15397745</v>
      </c>
      <c r="C18" s="12">
        <f>C7+C12</f>
        <v>14244140</v>
      </c>
      <c r="D18" s="12">
        <f>D7+D12</f>
        <v>11903203</v>
      </c>
      <c r="E18" s="12">
        <f>E7+E12</f>
        <v>5161305</v>
      </c>
      <c r="F18" s="5"/>
      <c r="G18" s="10" t="s">
        <v>185</v>
      </c>
      <c r="H18" s="11" t="e">
        <f>H7+H12</f>
        <v>#REF!</v>
      </c>
      <c r="I18" s="11">
        <f>I7+I12</f>
        <v>17657998</v>
      </c>
      <c r="J18" s="11">
        <f>J7+J12</f>
        <v>15625434</v>
      </c>
    </row>
    <row r="19" ht="45" customHeight="1" spans="1:10">
      <c r="A19" s="10" t="s">
        <v>186</v>
      </c>
      <c r="B19" s="12">
        <f>B13+B8</f>
        <v>3499318</v>
      </c>
      <c r="C19" s="12">
        <f>C13+C8</f>
        <v>5770711</v>
      </c>
      <c r="D19" s="12">
        <f>D13+D8</f>
        <v>5768821</v>
      </c>
      <c r="E19" s="12" t="e">
        <f>E13+E8</f>
        <v>#REF!</v>
      </c>
      <c r="F19" s="5"/>
      <c r="G19" s="10" t="s">
        <v>187</v>
      </c>
      <c r="H19" s="11">
        <f>H8</f>
        <v>2778901</v>
      </c>
      <c r="I19" s="11">
        <f>I8</f>
        <v>1897310</v>
      </c>
      <c r="J19" s="11">
        <f>J8+J13</f>
        <v>1649226</v>
      </c>
    </row>
    <row r="20" ht="45" customHeight="1" spans="1:10">
      <c r="A20" s="10" t="s">
        <v>192</v>
      </c>
      <c r="B20" s="12">
        <f>B14</f>
        <v>1218600</v>
      </c>
      <c r="C20" s="12">
        <f>C14</f>
        <v>486000</v>
      </c>
      <c r="D20" s="12">
        <f>D14</f>
        <v>486000</v>
      </c>
      <c r="E20" s="12">
        <f>E14</f>
        <v>732600</v>
      </c>
      <c r="F20" s="5"/>
      <c r="G20" s="14" t="s">
        <v>193</v>
      </c>
      <c r="H20" s="15" t="s">
        <v>159</v>
      </c>
      <c r="I20" s="15" t="s">
        <v>159</v>
      </c>
      <c r="J20" s="19">
        <f>J14</f>
        <v>79100</v>
      </c>
    </row>
    <row r="21" ht="45" customHeight="1" spans="1:10">
      <c r="A21" s="10" t="s">
        <v>194</v>
      </c>
      <c r="B21" s="12">
        <f>B15</f>
        <v>1171500</v>
      </c>
      <c r="C21" s="12">
        <f>C15</f>
        <v>466800</v>
      </c>
      <c r="D21" s="12">
        <f>D15</f>
        <v>466800</v>
      </c>
      <c r="E21" s="12">
        <f>E15</f>
        <v>704700</v>
      </c>
      <c r="F21" s="5"/>
      <c r="G21" s="14" t="s">
        <v>195</v>
      </c>
      <c r="H21" s="15" t="s">
        <v>159</v>
      </c>
      <c r="I21" s="15" t="s">
        <v>159</v>
      </c>
      <c r="J21" s="19">
        <f>J15</f>
        <v>12100</v>
      </c>
    </row>
    <row r="22" ht="45" customHeight="1" spans="1:10">
      <c r="A22" s="13" t="s">
        <v>159</v>
      </c>
      <c r="B22" s="11"/>
      <c r="C22" s="13" t="s">
        <v>159</v>
      </c>
      <c r="D22" s="13" t="s">
        <v>159</v>
      </c>
      <c r="E22" s="13" t="s">
        <v>159</v>
      </c>
      <c r="F22" s="5"/>
      <c r="G22" s="14" t="s">
        <v>188</v>
      </c>
      <c r="H22" s="15">
        <f>H9</f>
        <v>698013</v>
      </c>
      <c r="I22" s="19">
        <f>I9</f>
        <v>459543</v>
      </c>
      <c r="J22" s="19">
        <f>J9</f>
        <v>397364</v>
      </c>
    </row>
    <row r="23" ht="45" customHeight="1" spans="1:10">
      <c r="A23" s="10" t="s">
        <v>189</v>
      </c>
      <c r="B23" s="12">
        <f>B10+B16</f>
        <v>18897063</v>
      </c>
      <c r="C23" s="12">
        <f>C10+C16</f>
        <v>20014851</v>
      </c>
      <c r="D23" s="12">
        <f>D10+D16</f>
        <v>17672024</v>
      </c>
      <c r="E23" s="12" t="e">
        <f>E10+E16</f>
        <v>#REF!</v>
      </c>
      <c r="F23" s="5"/>
      <c r="G23" s="10" t="s">
        <v>199</v>
      </c>
      <c r="H23" s="17" t="e">
        <f>H10+H16</f>
        <v>#REF!</v>
      </c>
      <c r="I23" s="17">
        <f>I10+I16</f>
        <v>20014851</v>
      </c>
      <c r="J23" s="17">
        <f>J10+J16</f>
        <v>17672024</v>
      </c>
    </row>
  </sheetData>
  <mergeCells count="4">
    <mergeCell ref="A2:J2"/>
    <mergeCell ref="A4:E4"/>
    <mergeCell ref="G4:J4"/>
    <mergeCell ref="F4:F23"/>
  </mergeCells>
  <printOptions horizontalCentered="1"/>
  <pageMargins left="0.590277777777778" right="0.590277777777778" top="0.786805555555556" bottom="0.590277777777778" header="0.5" footer="0.5"/>
  <pageSetup paperSize="9" scale="3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专项债市级</vt:lpstr>
      <vt:lpstr>专项债区县</vt:lpstr>
      <vt:lpstr>专项债收支安排</vt:lpstr>
      <vt:lpstr>调整基金预算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2020-09-21T10:01:00Z</dcterms:created>
  <cp:lastPrinted>2022-08-26T09:37:00Z</cp:lastPrinted>
  <dcterms:modified xsi:type="dcterms:W3CDTF">2022-12-16T09:33:49Z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false</vt:bool>
  </property>
</Properties>
</file>